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055" tabRatio="599" activeTab="1"/>
  </bookViews>
  <sheets>
    <sheet name="Proforma of Income Tax 2023-24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2023-24'!$A$1:$F$68</definedName>
    <definedName name="_xlnm.Print_Area" localSheetId="1">'Salary &amp; other Statment'!$A$1:$Y$39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<sst xmlns="http://schemas.openxmlformats.org/spreadsheetml/2006/main" count="154" uniqueCount="134">
  <si>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</si>
  <si>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</si>
  <si>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</si>
  <si>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</si>
  <si>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</si>
  <si>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</si>
  <si>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</si>
  <si>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</si>
  <si>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</si>
  <si>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</si>
  <si>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</si>
  <si>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</si>
  <si>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</si>
  <si>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</si>
  <si>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</si>
  <si>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</si>
  <si>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</si>
  <si>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</si>
  <si>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</si>
  <si>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</si>
  <si>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</si>
  <si>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Total ( Saving limit Rs. 1,50, 000/-)</t>
  </si>
  <si>
    <t xml:space="preserve">up to Rs. 2,50,000/- - Nil </t>
  </si>
  <si>
    <t>Office Supt</t>
  </si>
  <si>
    <t>Govt College of Engg</t>
  </si>
  <si>
    <t xml:space="preserve"> -NIL-</t>
  </si>
  <si>
    <t>FD Interest VIII th issue: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</si>
  <si>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</si>
  <si>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</si>
  <si>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</si>
  <si>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</si>
  <si>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</si>
  <si>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</si>
  <si>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</si>
  <si>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</si>
  <si>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</si>
  <si>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</si>
  <si>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</si>
  <si>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</si>
  <si>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TA</t>
  </si>
  <si>
    <t>Gross Salary</t>
  </si>
  <si>
    <t>Other Income</t>
  </si>
  <si>
    <t>Total Income</t>
  </si>
  <si>
    <t>GIS</t>
  </si>
  <si>
    <t>Pro Tax</t>
  </si>
  <si>
    <t>Income Tax</t>
  </si>
  <si>
    <t>Total Ded</t>
  </si>
  <si>
    <t>Net Salary</t>
  </si>
  <si>
    <t>Total</t>
  </si>
  <si>
    <t>TOTAL (Rs) (1 TO 12)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</si>
  <si>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</si>
  <si>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</si>
  <si>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</si>
  <si>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</si>
  <si>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</si>
  <si>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</si>
  <si>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</si>
  <si>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</si>
  <si>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</si>
  <si>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</si>
  <si>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</si>
  <si>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</si>
  <si>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</si>
  <si>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HRA Rent (u/s)10 13(a) 2(a)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</si>
  <si>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</si>
  <si>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</si>
  <si>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</si>
  <si>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</si>
  <si>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</si>
  <si>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</si>
  <si>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</si>
  <si>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</si>
  <si>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</si>
  <si>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</si>
  <si>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>Standard Deduction (u/s 16 (ai) ( ceiling Rs. 50,000)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</si>
  <si>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</si>
  <si>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</si>
  <si>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</si>
  <si>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</si>
  <si>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</si>
  <si>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</si>
  <si>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M.C. Loan</t>
  </si>
  <si>
    <t xml:space="preserve">DATE : </t>
  </si>
  <si>
    <t>Exam</t>
  </si>
  <si>
    <t>Dedction U/s 80(g) donate Rs.(                 )  50% amount</t>
  </si>
  <si>
    <t xml:space="preserve">GPF/NPS  (A/c No-.                                        ) </t>
  </si>
  <si>
    <t>Signature :</t>
  </si>
  <si>
    <t>I have Accepted Old Tax Regime</t>
  </si>
  <si>
    <t xml:space="preserve">Shri </t>
  </si>
  <si>
    <t xml:space="preserve">DESIGNATION- </t>
  </si>
  <si>
    <t>NPS</t>
  </si>
  <si>
    <t>HBA Pri.</t>
  </si>
  <si>
    <t>Comp LOAN</t>
  </si>
  <si>
    <t>Flag Day</t>
  </si>
  <si>
    <t>FA</t>
  </si>
  <si>
    <t>TOTAL</t>
  </si>
  <si>
    <t>Work 
Shop 
Testing</t>
  </si>
  <si>
    <t>Testing 
Civil</t>
  </si>
  <si>
    <t>Testing 
AMD &amp; Civil</t>
  </si>
  <si>
    <t xml:space="preserve">Testing 
AMD </t>
  </si>
  <si>
    <t>Civil 
Consultancy</t>
  </si>
  <si>
    <t>Warden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</si>
  <si>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</si>
  <si>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</si>
  <si>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</si>
  <si>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</si>
  <si>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</si>
  <si>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</si>
  <si>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Testing Machnical</t>
  </si>
  <si>
    <t>Testing E&amp;TC EEP Mech</t>
  </si>
  <si>
    <t>FEAdmi 
ME
 MCA</t>
  </si>
  <si>
    <t>Office 
Part T.</t>
  </si>
  <si>
    <t>Consul
tancy Civil &amp; AMD</t>
  </si>
  <si>
    <t>Other</t>
  </si>
  <si>
    <t>DA/
Basic
 Arr</t>
  </si>
  <si>
    <t>GPF/
NPS</t>
  </si>
  <si>
    <t>GPF 
Reco./NPS Govt.</t>
  </si>
  <si>
    <r>
      <t xml:space="preserve">Govt. NPS Cont. (80ccd1) </t>
    </r>
    <r>
      <rPr>
        <b/>
        <sz val="12"/>
        <rFont val="Arial"/>
        <family val="2"/>
      </rPr>
      <t>(14%)</t>
    </r>
  </si>
  <si>
    <r>
      <t xml:space="preserve">Govt. NPS Cont. </t>
    </r>
    <r>
      <rPr>
        <b/>
        <sz val="12"/>
        <rFont val="Arial"/>
        <family val="2"/>
      </rPr>
      <t>(80CCD1B) Limited Rs.50000/-</t>
    </r>
  </si>
  <si>
    <t>Statement showing the Calculation of Income Tax for the Financial year -2023-2024</t>
  </si>
  <si>
    <t>Total Salary Income (as per statement 2023-2024)</t>
  </si>
  <si>
    <t>Arrears of past salary received during 2023-24</t>
  </si>
  <si>
    <t>Medical Reimbursement received during 2023-24</t>
  </si>
  <si>
    <t>Income tax already deducation at source( pay bill etc.) upto Jan 2024</t>
  </si>
  <si>
    <t>Tax to be paid for the month of Feb 2024 ( 24-25)</t>
  </si>
  <si>
    <t xml:space="preserve">Name &amp; Designation: </t>
  </si>
  <si>
    <t xml:space="preserve">Pan No. : </t>
  </si>
  <si>
    <t>Residential Address at Aurangabad (Local) Mandatory :</t>
  </si>
  <si>
    <t xml:space="preserve">Name: </t>
  </si>
  <si>
    <t xml:space="preserve">Des: </t>
  </si>
  <si>
    <t>Statement showing details in year 2023-24</t>
  </si>
  <si>
    <t>Govt.College of Engineering, Chh.Sambhaji</t>
  </si>
  <si>
    <t>Chh.Sambhajinagar</t>
  </si>
  <si>
    <t>GOVT. COLLEGE OF ENGINEERING ,Chhatrapati Sambjajinagar.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</si>
</sst>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7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50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52">
      <selection activeCell="E14" sqref="E14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67" t="s">
        <v>133</v>
      </c>
      <c r="D1" s="67"/>
      <c r="E1" s="67"/>
    </row>
    <row r="2" spans="2:5" ht="15">
      <c r="B2" s="68" t="s">
        <v>119</v>
      </c>
      <c r="C2" s="68"/>
      <c r="D2" s="68"/>
      <c r="E2" s="68"/>
    </row>
    <row r="3" spans="2:19" ht="15" customHeight="1">
      <c r="B3" s="15">
        <v>1</v>
      </c>
      <c r="C3" s="15"/>
      <c r="D3" s="69" t="s">
        <v>125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126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71">
        <v>3</v>
      </c>
      <c r="C5" s="71"/>
      <c r="D5" s="72" t="s">
        <v>127</v>
      </c>
      <c r="E5" s="7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19.5" customHeight="1">
      <c r="B6" s="71"/>
      <c r="C6" s="71"/>
      <c r="D6" s="74"/>
      <c r="E6" s="75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120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26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121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28</v>
      </c>
      <c r="D11" s="19" t="s">
        <v>122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64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63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50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74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51</v>
      </c>
      <c r="E17" s="19">
        <v>0</v>
      </c>
      <c r="F17" s="44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80</v>
      </c>
      <c r="E18" s="19">
        <v>0</v>
      </c>
      <c r="F18" s="44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29</v>
      </c>
      <c r="D19" s="19" t="s">
        <v>117</v>
      </c>
      <c r="E19" s="19">
        <v>0</v>
      </c>
      <c r="F19" s="44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65</v>
      </c>
      <c r="E20" s="19">
        <f>SUM(E15:E19)</f>
        <v>52500</v>
      </c>
      <c r="F20" s="4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66</v>
      </c>
      <c r="E21" s="6">
        <f>E14-E20</f>
        <v>-52500</v>
      </c>
      <c r="F21" s="4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84</v>
      </c>
      <c r="E22" s="19">
        <v>0</v>
      </c>
      <c r="F22" s="4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62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118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52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61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67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53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85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75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76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64" t="s">
        <v>28</v>
      </c>
      <c r="D33" s="20" t="s">
        <v>77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65"/>
      <c r="D34" s="20" t="s">
        <v>78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66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29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54</v>
      </c>
      <c r="D37" s="20" t="s">
        <v>8</v>
      </c>
      <c r="E37" s="21">
        <v>0</v>
      </c>
    </row>
    <row r="38" spans="2:5" ht="19.5" customHeight="1">
      <c r="B38" s="18"/>
      <c r="C38" s="15" t="s">
        <v>55</v>
      </c>
      <c r="D38" s="20" t="s">
        <v>9</v>
      </c>
      <c r="E38" s="21">
        <v>0</v>
      </c>
    </row>
    <row r="39" spans="2:5" ht="19.5" customHeight="1">
      <c r="B39" s="18"/>
      <c r="C39" s="15" t="s">
        <v>56</v>
      </c>
      <c r="D39" s="20" t="s">
        <v>10</v>
      </c>
      <c r="E39" s="21">
        <v>0</v>
      </c>
    </row>
    <row r="40" spans="2:5" ht="19.5" customHeight="1">
      <c r="B40" s="18"/>
      <c r="C40" s="15" t="s">
        <v>57</v>
      </c>
      <c r="D40" s="20" t="s">
        <v>14</v>
      </c>
      <c r="E40" s="21">
        <v>0</v>
      </c>
    </row>
    <row r="41" spans="2:5" ht="19.5" customHeight="1">
      <c r="B41" s="18"/>
      <c r="C41" s="15" t="s">
        <v>58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68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21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69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22</v>
      </c>
      <c r="E45" s="32" t="s">
        <v>25</v>
      </c>
    </row>
    <row r="46" spans="2:5" ht="19.5" customHeight="1">
      <c r="B46" s="18"/>
      <c r="C46" s="18" t="s">
        <v>1</v>
      </c>
      <c r="D46" s="21" t="s">
        <v>27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5.75">
      <c r="B49" s="18">
        <v>18</v>
      </c>
      <c r="C49" s="18"/>
      <c r="D49" s="10" t="s">
        <v>70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79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71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59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72</v>
      </c>
      <c r="E53" s="6">
        <f>E51+E52</f>
        <v>0</v>
      </c>
      <c r="F53" s="49"/>
      <c r="G53" s="11"/>
    </row>
    <row r="54" spans="2:6" ht="19.5" customHeight="1">
      <c r="B54" s="18">
        <v>23</v>
      </c>
      <c r="C54" s="18"/>
      <c r="D54" s="21" t="s">
        <v>60</v>
      </c>
      <c r="E54" s="19">
        <v>0</v>
      </c>
      <c r="F54" s="49"/>
    </row>
    <row r="55" spans="2:6" ht="15.75">
      <c r="B55" s="18">
        <v>24</v>
      </c>
      <c r="C55" s="18"/>
      <c r="D55" s="24" t="s">
        <v>73</v>
      </c>
      <c r="E55" s="19">
        <f>E53-E54</f>
        <v>0</v>
      </c>
      <c r="F55" s="49"/>
    </row>
    <row r="56" spans="2:6" ht="15.75">
      <c r="B56" s="18">
        <v>25</v>
      </c>
      <c r="C56" s="18"/>
      <c r="D56" s="27" t="s">
        <v>123</v>
      </c>
      <c r="E56" s="19">
        <v>0</v>
      </c>
      <c r="F56" s="49"/>
    </row>
    <row r="57" spans="2:6" ht="24" customHeight="1">
      <c r="B57" s="18">
        <v>26</v>
      </c>
      <c r="C57" s="18"/>
      <c r="D57" s="43" t="s">
        <v>124</v>
      </c>
      <c r="E57" s="19">
        <f>E55-E56</f>
        <v>0</v>
      </c>
      <c r="F57" s="49"/>
    </row>
    <row r="58" spans="2:7" ht="15">
      <c r="B58" s="28"/>
      <c r="C58" s="28" t="s">
        <v>12</v>
      </c>
      <c r="G58" s="11"/>
    </row>
    <row r="59" spans="2:7" ht="15">
      <c r="B59" s="28"/>
      <c r="C59" s="28"/>
      <c r="D59" s="47" t="s">
        <v>87</v>
      </c>
      <c r="E59" s="12" t="s">
        <v>86</v>
      </c>
      <c r="G59" s="11"/>
    </row>
    <row r="60" ht="16.5" customHeight="1">
      <c r="E60" s="12" t="s">
        <v>128</v>
      </c>
    </row>
    <row r="61" ht="12.75">
      <c r="E61" s="14" t="s">
        <v>129</v>
      </c>
    </row>
    <row r="62" spans="5:6" ht="12.75">
      <c r="E62" s="14" t="s">
        <v>131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23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24</v>
      </c>
      <c r="F67" s="13"/>
    </row>
    <row r="68" spans="5:6" ht="12.75">
      <c r="E68" s="13" t="s">
        <v>132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4.140625" style="42" customWidth="1"/>
    <col min="2" max="2" width="10.421875" style="42" bestFit="1" customWidth="1"/>
    <col min="3" max="3" width="10.57421875" style="42" bestFit="1" customWidth="1"/>
    <col min="4" max="4" width="10.140625" style="42" customWidth="1"/>
    <col min="5" max="5" width="8.421875" style="42" customWidth="1"/>
    <col min="6" max="6" width="8.140625" style="42" customWidth="1"/>
    <col min="7" max="8" width="9.140625" style="42" customWidth="1"/>
    <col min="9" max="9" width="7.57421875" style="42" bestFit="1" customWidth="1"/>
    <col min="10" max="10" width="9.7109375" style="42" customWidth="1"/>
    <col min="11" max="11" width="8.140625" style="42" customWidth="1"/>
    <col min="12" max="12" width="10.57421875" style="42" customWidth="1"/>
    <col min="13" max="13" width="8.7109375" style="42" customWidth="1"/>
    <col min="14" max="14" width="7.00390625" style="42" bestFit="1" customWidth="1"/>
    <col min="15" max="15" width="8.421875" style="42" customWidth="1"/>
    <col min="16" max="16" width="8.57421875" style="42" bestFit="1" customWidth="1"/>
    <col min="17" max="17" width="6.00390625" style="42" bestFit="1" customWidth="1"/>
    <col min="18" max="18" width="8.140625" style="42" bestFit="1" customWidth="1"/>
    <col min="19" max="19" width="7.7109375" style="42" customWidth="1"/>
    <col min="20" max="20" width="9.28125" style="42" bestFit="1" customWidth="1"/>
    <col min="21" max="21" width="7.8515625" style="42" customWidth="1"/>
    <col min="22" max="22" width="9.28125" style="42" bestFit="1" customWidth="1"/>
    <col min="23" max="23" width="3.421875" style="42" bestFit="1" customWidth="1"/>
    <col min="24" max="24" width="9.28125" style="42" bestFit="1" customWidth="1"/>
    <col min="25" max="16384" width="9.140625" style="42" customWidth="1"/>
  </cols>
  <sheetData>
    <row r="1" spans="1:25" ht="20.25">
      <c r="A1" s="50"/>
      <c r="B1" s="76" t="s">
        <v>30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77" t="s">
        <v>130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0.5" customHeight="1">
      <c r="A4" s="40"/>
      <c r="B4" s="40"/>
      <c r="C4" s="40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0"/>
      <c r="S4" s="40"/>
      <c r="T4" s="40"/>
      <c r="U4" s="40"/>
      <c r="V4" s="40"/>
      <c r="W4" s="40"/>
      <c r="X4" s="40"/>
      <c r="Y4" s="40"/>
    </row>
    <row r="5" spans="1:25" ht="15.75">
      <c r="A5" s="51" t="s">
        <v>31</v>
      </c>
      <c r="B5" s="52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2"/>
      <c r="S5" s="52"/>
      <c r="T5" s="52"/>
      <c r="U5" s="52"/>
      <c r="V5" s="52"/>
      <c r="W5" s="52"/>
      <c r="X5" s="52"/>
      <c r="Y5" s="52"/>
    </row>
    <row r="6" spans="1:25" ht="12.75">
      <c r="A6" s="78" t="s">
        <v>88</v>
      </c>
      <c r="B6" s="79"/>
      <c r="C6" s="80"/>
      <c r="D6" s="34" t="s">
        <v>89</v>
      </c>
      <c r="E6" s="54"/>
      <c r="F6" s="55"/>
      <c r="G6" s="55"/>
      <c r="H6" s="56"/>
      <c r="I6" s="57"/>
      <c r="J6" s="5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2.75" customHeight="1">
      <c r="A7" s="81" t="s">
        <v>32</v>
      </c>
      <c r="B7" s="81" t="s">
        <v>33</v>
      </c>
      <c r="C7" s="81" t="s">
        <v>34</v>
      </c>
      <c r="D7" s="81" t="s">
        <v>35</v>
      </c>
      <c r="E7" s="82" t="s">
        <v>36</v>
      </c>
      <c r="F7" s="82" t="s">
        <v>37</v>
      </c>
      <c r="G7" s="83" t="s">
        <v>38</v>
      </c>
      <c r="H7" s="83" t="s">
        <v>90</v>
      </c>
      <c r="I7" s="82" t="s">
        <v>39</v>
      </c>
      <c r="J7" s="81" t="s">
        <v>114</v>
      </c>
      <c r="K7" s="81" t="s">
        <v>40</v>
      </c>
      <c r="L7" s="81" t="s">
        <v>41</v>
      </c>
      <c r="M7" s="81" t="s">
        <v>42</v>
      </c>
      <c r="N7" s="85" t="s">
        <v>115</v>
      </c>
      <c r="O7" s="85" t="s">
        <v>116</v>
      </c>
      <c r="P7" s="86" t="s">
        <v>91</v>
      </c>
      <c r="Q7" s="87" t="s">
        <v>43</v>
      </c>
      <c r="R7" s="81" t="s">
        <v>44</v>
      </c>
      <c r="S7" s="81" t="s">
        <v>45</v>
      </c>
      <c r="T7" s="85" t="s">
        <v>92</v>
      </c>
      <c r="U7" s="85" t="s">
        <v>93</v>
      </c>
      <c r="V7" s="85" t="s">
        <v>81</v>
      </c>
      <c r="W7" s="85" t="s">
        <v>94</v>
      </c>
      <c r="X7" s="81" t="s">
        <v>46</v>
      </c>
      <c r="Y7" s="86" t="s">
        <v>47</v>
      </c>
    </row>
    <row r="8" spans="1:25" ht="52.5" customHeight="1">
      <c r="A8" s="81"/>
      <c r="B8" s="81"/>
      <c r="C8" s="81"/>
      <c r="D8" s="81"/>
      <c r="E8" s="82"/>
      <c r="F8" s="82"/>
      <c r="G8" s="84"/>
      <c r="H8" s="84"/>
      <c r="I8" s="82"/>
      <c r="J8" s="82"/>
      <c r="K8" s="81"/>
      <c r="L8" s="81"/>
      <c r="M8" s="81"/>
      <c r="N8" s="84"/>
      <c r="O8" s="84"/>
      <c r="P8" s="86"/>
      <c r="Q8" s="87"/>
      <c r="R8" s="81"/>
      <c r="S8" s="81"/>
      <c r="T8" s="88"/>
      <c r="U8" s="88"/>
      <c r="V8" s="88"/>
      <c r="W8" s="88"/>
      <c r="X8" s="81"/>
      <c r="Y8" s="86"/>
    </row>
    <row r="9" spans="1:25" ht="19.5" customHeight="1">
      <c r="A9" s="36">
        <v>1</v>
      </c>
      <c r="B9" s="37">
        <v>44986</v>
      </c>
      <c r="C9" s="48">
        <v>0</v>
      </c>
      <c r="D9" s="48">
        <v>0</v>
      </c>
      <c r="E9" s="92">
        <f>ROUND((C9+D9)*0.38,0)</f>
        <v>0</v>
      </c>
      <c r="F9" s="92">
        <f aca="true" t="shared" si="0" ref="F9:F20">ROUND((C9+D9)*0.18,0)</f>
        <v>0</v>
      </c>
      <c r="G9" s="48">
        <v>0</v>
      </c>
      <c r="H9" s="58">
        <v>0</v>
      </c>
      <c r="I9" s="48">
        <v>0</v>
      </c>
      <c r="J9" s="48">
        <v>0</v>
      </c>
      <c r="K9" s="59">
        <f aca="true" t="shared" si="1" ref="K9:K20">SUM(C9:J9)</f>
        <v>0</v>
      </c>
      <c r="L9" s="59">
        <v>0</v>
      </c>
      <c r="M9" s="59">
        <f aca="true" t="shared" si="2" ref="M9:M20">K9+L9</f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59">
        <f aca="true" t="shared" si="3" ref="X9:X20">SUM(N9:W9)</f>
        <v>0</v>
      </c>
      <c r="Y9" s="59">
        <f aca="true" t="shared" si="4" ref="Y9:Y20">K9-X9</f>
        <v>0</v>
      </c>
    </row>
    <row r="10" spans="1:25" ht="19.5" customHeight="1">
      <c r="A10" s="39">
        <v>2</v>
      </c>
      <c r="B10" s="37">
        <v>45017</v>
      </c>
      <c r="C10" s="48">
        <v>0</v>
      </c>
      <c r="D10" s="48">
        <v>0</v>
      </c>
      <c r="E10" s="92">
        <f>ROUND((C10+D10)*0.38,0)</f>
        <v>0</v>
      </c>
      <c r="F10" s="92">
        <f t="shared" si="0"/>
        <v>0</v>
      </c>
      <c r="G10" s="48">
        <v>0</v>
      </c>
      <c r="H10" s="58">
        <v>0</v>
      </c>
      <c r="I10" s="48">
        <v>0</v>
      </c>
      <c r="J10" s="48">
        <v>0</v>
      </c>
      <c r="K10" s="59">
        <f t="shared" si="1"/>
        <v>0</v>
      </c>
      <c r="L10" s="59">
        <v>0</v>
      </c>
      <c r="M10" s="59">
        <f t="shared" si="2"/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59">
        <f t="shared" si="3"/>
        <v>0</v>
      </c>
      <c r="Y10" s="59">
        <f t="shared" si="4"/>
        <v>0</v>
      </c>
    </row>
    <row r="11" spans="1:25" ht="19.5" customHeight="1">
      <c r="A11" s="36">
        <v>3</v>
      </c>
      <c r="B11" s="37">
        <v>45047</v>
      </c>
      <c r="C11" s="48">
        <v>0</v>
      </c>
      <c r="D11" s="48">
        <v>0</v>
      </c>
      <c r="E11" s="92">
        <f>ROUND((C11+D11)*0.38,0)</f>
        <v>0</v>
      </c>
      <c r="F11" s="92">
        <f t="shared" si="0"/>
        <v>0</v>
      </c>
      <c r="G11" s="48">
        <v>0</v>
      </c>
      <c r="H11" s="58">
        <v>0</v>
      </c>
      <c r="I11" s="48">
        <v>0</v>
      </c>
      <c r="J11" s="48">
        <v>0</v>
      </c>
      <c r="K11" s="59">
        <f t="shared" si="1"/>
        <v>0</v>
      </c>
      <c r="L11" s="59">
        <v>0</v>
      </c>
      <c r="M11" s="59">
        <f t="shared" si="2"/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59">
        <f t="shared" si="3"/>
        <v>0</v>
      </c>
      <c r="Y11" s="59">
        <f t="shared" si="4"/>
        <v>0</v>
      </c>
    </row>
    <row r="12" spans="1:25" ht="19.5" customHeight="1">
      <c r="A12" s="39">
        <v>4</v>
      </c>
      <c r="B12" s="37">
        <v>45078</v>
      </c>
      <c r="C12" s="48">
        <v>0</v>
      </c>
      <c r="D12" s="48">
        <v>0</v>
      </c>
      <c r="E12" s="92">
        <f>ROUND((C12+D12)*0.38,0)</f>
        <v>0</v>
      </c>
      <c r="F12" s="92">
        <f t="shared" si="0"/>
        <v>0</v>
      </c>
      <c r="G12" s="48">
        <v>0</v>
      </c>
      <c r="H12" s="58">
        <v>0</v>
      </c>
      <c r="I12" s="48">
        <v>0</v>
      </c>
      <c r="J12" s="48">
        <v>0</v>
      </c>
      <c r="K12" s="59">
        <f t="shared" si="1"/>
        <v>0</v>
      </c>
      <c r="L12" s="59">
        <v>0</v>
      </c>
      <c r="M12" s="59">
        <f t="shared" si="2"/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59">
        <f t="shared" si="3"/>
        <v>0</v>
      </c>
      <c r="Y12" s="59">
        <f t="shared" si="4"/>
        <v>0</v>
      </c>
    </row>
    <row r="13" spans="1:25" ht="19.5" customHeight="1">
      <c r="A13" s="36">
        <v>5</v>
      </c>
      <c r="B13" s="37">
        <v>45108</v>
      </c>
      <c r="C13" s="48">
        <v>0</v>
      </c>
      <c r="D13" s="48">
        <v>0</v>
      </c>
      <c r="E13" s="92">
        <f>ROUND((C13+D13)*0.42,0)</f>
        <v>0</v>
      </c>
      <c r="F13" s="92">
        <f t="shared" si="0"/>
        <v>0</v>
      </c>
      <c r="G13" s="48">
        <v>0</v>
      </c>
      <c r="H13" s="58">
        <v>0</v>
      </c>
      <c r="I13" s="48">
        <v>0</v>
      </c>
      <c r="J13" s="48">
        <v>0</v>
      </c>
      <c r="K13" s="59">
        <f t="shared" si="1"/>
        <v>0</v>
      </c>
      <c r="L13" s="59">
        <v>0</v>
      </c>
      <c r="M13" s="59">
        <f t="shared" si="2"/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59">
        <f t="shared" si="3"/>
        <v>0</v>
      </c>
      <c r="Y13" s="59">
        <f t="shared" si="4"/>
        <v>0</v>
      </c>
    </row>
    <row r="14" spans="1:25" ht="19.5" customHeight="1">
      <c r="A14" s="36">
        <v>7</v>
      </c>
      <c r="B14" s="37">
        <v>45139</v>
      </c>
      <c r="C14" s="48">
        <v>0</v>
      </c>
      <c r="D14" s="48">
        <v>0</v>
      </c>
      <c r="E14" s="92">
        <f>ROUND((C14+D14)*0.42,0)</f>
        <v>0</v>
      </c>
      <c r="F14" s="92">
        <f t="shared" si="0"/>
        <v>0</v>
      </c>
      <c r="G14" s="48">
        <v>0</v>
      </c>
      <c r="H14" s="58">
        <v>0</v>
      </c>
      <c r="I14" s="48">
        <v>0</v>
      </c>
      <c r="J14" s="48">
        <v>0</v>
      </c>
      <c r="K14" s="59">
        <f t="shared" si="1"/>
        <v>0</v>
      </c>
      <c r="L14" s="59">
        <v>0</v>
      </c>
      <c r="M14" s="59">
        <f t="shared" si="2"/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59">
        <f t="shared" si="3"/>
        <v>0</v>
      </c>
      <c r="Y14" s="59">
        <f t="shared" si="4"/>
        <v>0</v>
      </c>
    </row>
    <row r="15" spans="1:25" ht="19.5" customHeight="1">
      <c r="A15" s="39">
        <v>8</v>
      </c>
      <c r="B15" s="37">
        <v>45170</v>
      </c>
      <c r="C15" s="48">
        <v>0</v>
      </c>
      <c r="D15" s="48">
        <v>0</v>
      </c>
      <c r="E15" s="92">
        <f>ROUND((C15+D15)*0.42,0)</f>
        <v>0</v>
      </c>
      <c r="F15" s="92">
        <f t="shared" si="0"/>
        <v>0</v>
      </c>
      <c r="G15" s="48">
        <v>0</v>
      </c>
      <c r="H15" s="58">
        <v>0</v>
      </c>
      <c r="I15" s="48">
        <v>0</v>
      </c>
      <c r="J15" s="48">
        <v>0</v>
      </c>
      <c r="K15" s="59">
        <f t="shared" si="1"/>
        <v>0</v>
      </c>
      <c r="L15" s="59">
        <v>0</v>
      </c>
      <c r="M15" s="59">
        <f t="shared" si="2"/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59">
        <f t="shared" si="3"/>
        <v>0</v>
      </c>
      <c r="Y15" s="59">
        <f t="shared" si="4"/>
        <v>0</v>
      </c>
    </row>
    <row r="16" spans="1:25" ht="19.5" customHeight="1">
      <c r="A16" s="36">
        <v>9</v>
      </c>
      <c r="B16" s="37">
        <v>45200</v>
      </c>
      <c r="C16" s="48">
        <v>0</v>
      </c>
      <c r="D16" s="48">
        <v>0</v>
      </c>
      <c r="E16" s="92">
        <f>ROUND((C16+D16)*0.42,0)</f>
        <v>0</v>
      </c>
      <c r="F16" s="92">
        <f t="shared" si="0"/>
        <v>0</v>
      </c>
      <c r="G16" s="48">
        <v>0</v>
      </c>
      <c r="H16" s="58">
        <v>0</v>
      </c>
      <c r="I16" s="48">
        <v>0</v>
      </c>
      <c r="J16" s="48">
        <v>0</v>
      </c>
      <c r="K16" s="59">
        <f t="shared" si="1"/>
        <v>0</v>
      </c>
      <c r="L16" s="59">
        <v>0</v>
      </c>
      <c r="M16" s="59">
        <f t="shared" si="2"/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59">
        <f t="shared" si="3"/>
        <v>0</v>
      </c>
      <c r="Y16" s="59">
        <f t="shared" si="4"/>
        <v>0</v>
      </c>
    </row>
    <row r="17" spans="1:25" s="61" customFormat="1" ht="19.5" customHeight="1">
      <c r="A17" s="60">
        <v>10</v>
      </c>
      <c r="B17" s="37">
        <v>45231</v>
      </c>
      <c r="C17" s="48">
        <v>0</v>
      </c>
      <c r="D17" s="48">
        <v>0</v>
      </c>
      <c r="E17" s="92">
        <f>ROUND((C17+D17)*0.46,0)</f>
        <v>0</v>
      </c>
      <c r="F17" s="92">
        <f t="shared" si="0"/>
        <v>0</v>
      </c>
      <c r="G17" s="48">
        <v>0</v>
      </c>
      <c r="H17" s="58">
        <v>0</v>
      </c>
      <c r="I17" s="48">
        <v>0</v>
      </c>
      <c r="J17" s="48">
        <v>0</v>
      </c>
      <c r="K17" s="59">
        <f t="shared" si="1"/>
        <v>0</v>
      </c>
      <c r="L17" s="59">
        <v>0</v>
      </c>
      <c r="M17" s="59">
        <f t="shared" si="2"/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59">
        <f t="shared" si="3"/>
        <v>0</v>
      </c>
      <c r="Y17" s="59">
        <f t="shared" si="4"/>
        <v>0</v>
      </c>
    </row>
    <row r="18" spans="1:25" ht="19.5" customHeight="1">
      <c r="A18" s="36">
        <v>11</v>
      </c>
      <c r="B18" s="37">
        <v>45261</v>
      </c>
      <c r="C18" s="48">
        <v>0</v>
      </c>
      <c r="D18" s="48">
        <v>0</v>
      </c>
      <c r="E18" s="92">
        <f>ROUND((C18+D18)*0.46,0)</f>
        <v>0</v>
      </c>
      <c r="F18" s="92">
        <f t="shared" si="0"/>
        <v>0</v>
      </c>
      <c r="G18" s="48">
        <v>0</v>
      </c>
      <c r="H18" s="58">
        <v>0</v>
      </c>
      <c r="I18" s="48">
        <v>0</v>
      </c>
      <c r="J18" s="48">
        <v>0</v>
      </c>
      <c r="K18" s="59">
        <f t="shared" si="1"/>
        <v>0</v>
      </c>
      <c r="L18" s="59">
        <v>0</v>
      </c>
      <c r="M18" s="59">
        <f t="shared" si="2"/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59">
        <f t="shared" si="3"/>
        <v>0</v>
      </c>
      <c r="Y18" s="59">
        <f t="shared" si="4"/>
        <v>0</v>
      </c>
    </row>
    <row r="19" spans="1:25" ht="19.5" customHeight="1">
      <c r="A19" s="39">
        <v>12</v>
      </c>
      <c r="B19" s="37">
        <v>45292</v>
      </c>
      <c r="C19" s="48">
        <v>0</v>
      </c>
      <c r="D19" s="48">
        <v>0</v>
      </c>
      <c r="E19" s="92">
        <f>ROUND((C19+D19)*0.46,0)</f>
        <v>0</v>
      </c>
      <c r="F19" s="92">
        <f t="shared" si="0"/>
        <v>0</v>
      </c>
      <c r="G19" s="48">
        <v>0</v>
      </c>
      <c r="H19" s="58">
        <v>0</v>
      </c>
      <c r="I19" s="48">
        <v>0</v>
      </c>
      <c r="J19" s="48">
        <v>0</v>
      </c>
      <c r="K19" s="59">
        <f t="shared" si="1"/>
        <v>0</v>
      </c>
      <c r="L19" s="59">
        <v>0</v>
      </c>
      <c r="M19" s="59">
        <f t="shared" si="2"/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59">
        <f t="shared" si="3"/>
        <v>0</v>
      </c>
      <c r="Y19" s="59">
        <f t="shared" si="4"/>
        <v>0</v>
      </c>
    </row>
    <row r="20" spans="1:25" ht="23.25" customHeight="1">
      <c r="A20" s="39">
        <v>13</v>
      </c>
      <c r="B20" s="37">
        <v>45323</v>
      </c>
      <c r="C20" s="48">
        <v>0</v>
      </c>
      <c r="D20" s="48">
        <v>0</v>
      </c>
      <c r="E20" s="92">
        <f>ROUND((C20+D20)*0.46,0)</f>
        <v>0</v>
      </c>
      <c r="F20" s="92">
        <f t="shared" si="0"/>
        <v>0</v>
      </c>
      <c r="G20" s="48">
        <v>0</v>
      </c>
      <c r="H20" s="58">
        <v>0</v>
      </c>
      <c r="I20" s="48">
        <v>0</v>
      </c>
      <c r="J20" s="48">
        <v>0</v>
      </c>
      <c r="K20" s="59">
        <f t="shared" si="1"/>
        <v>0</v>
      </c>
      <c r="L20" s="59">
        <v>0</v>
      </c>
      <c r="M20" s="59">
        <f t="shared" si="2"/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59">
        <f t="shared" si="3"/>
        <v>0</v>
      </c>
      <c r="Y20" s="59">
        <f t="shared" si="4"/>
        <v>0</v>
      </c>
    </row>
    <row r="21" spans="1:25" ht="12.75">
      <c r="A21" s="40"/>
      <c r="B21" s="35" t="s">
        <v>95</v>
      </c>
      <c r="C21" s="41">
        <f>SUM(C9:C20)</f>
        <v>0</v>
      </c>
      <c r="D21" s="41">
        <f aca="true" t="shared" si="5" ref="D21:Y21">SUM(D9:D20)</f>
        <v>0</v>
      </c>
      <c r="E21" s="41">
        <f t="shared" si="5"/>
        <v>0</v>
      </c>
      <c r="F21" s="41">
        <f t="shared" si="5"/>
        <v>0</v>
      </c>
      <c r="G21" s="41">
        <f t="shared" si="5"/>
        <v>0</v>
      </c>
      <c r="H21" s="41">
        <f t="shared" si="5"/>
        <v>0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>V39</f>
        <v>0</v>
      </c>
      <c r="M21" s="41">
        <f>K21+L21</f>
        <v>0</v>
      </c>
      <c r="N21" s="41">
        <f t="shared" si="5"/>
        <v>0</v>
      </c>
      <c r="O21" s="41">
        <f t="shared" si="5"/>
        <v>0</v>
      </c>
      <c r="P21" s="41">
        <f t="shared" si="5"/>
        <v>0</v>
      </c>
      <c r="Q21" s="41">
        <f t="shared" si="5"/>
        <v>0</v>
      </c>
      <c r="R21" s="41">
        <f t="shared" si="5"/>
        <v>0</v>
      </c>
      <c r="S21" s="41">
        <f t="shared" si="5"/>
        <v>0</v>
      </c>
      <c r="T21" s="41">
        <f t="shared" si="5"/>
        <v>0</v>
      </c>
      <c r="U21" s="41">
        <f t="shared" si="5"/>
        <v>0</v>
      </c>
      <c r="V21" s="41">
        <f t="shared" si="5"/>
        <v>0</v>
      </c>
      <c r="W21" s="41">
        <f t="shared" si="5"/>
        <v>0</v>
      </c>
      <c r="X21" s="41">
        <f t="shared" si="5"/>
        <v>0</v>
      </c>
      <c r="Y21" s="41">
        <f t="shared" si="5"/>
        <v>0</v>
      </c>
    </row>
    <row r="22" spans="1:2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>
      <c r="A23" s="40"/>
      <c r="B23" s="62" t="s">
        <v>82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89"/>
      <c r="T23" s="89"/>
      <c r="U23" s="89"/>
      <c r="V23" s="89"/>
      <c r="W23" s="89"/>
      <c r="X23" s="89"/>
      <c r="Y23" s="89"/>
    </row>
    <row r="24" spans="1:25" ht="15" customHeight="1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90"/>
      <c r="T24" s="90"/>
      <c r="U24" s="90"/>
      <c r="V24" s="90"/>
      <c r="W24" s="90"/>
      <c r="X24" s="90"/>
      <c r="Y24" s="90"/>
    </row>
    <row r="25" spans="1:22" ht="12.75">
      <c r="A25" s="81" t="s">
        <v>32</v>
      </c>
      <c r="B25" s="81" t="s">
        <v>33</v>
      </c>
      <c r="C25" s="81" t="s">
        <v>96</v>
      </c>
      <c r="D25" s="81" t="s">
        <v>97</v>
      </c>
      <c r="E25" s="81" t="s">
        <v>98</v>
      </c>
      <c r="F25" s="81" t="s">
        <v>99</v>
      </c>
      <c r="G25" s="81" t="s">
        <v>100</v>
      </c>
      <c r="H25" s="81" t="s">
        <v>101</v>
      </c>
      <c r="I25" s="81" t="s">
        <v>102</v>
      </c>
      <c r="J25" s="87" t="s">
        <v>103</v>
      </c>
      <c r="K25" s="81" t="s">
        <v>104</v>
      </c>
      <c r="L25" s="81" t="s">
        <v>105</v>
      </c>
      <c r="M25" s="87" t="s">
        <v>106</v>
      </c>
      <c r="N25" s="81" t="s">
        <v>107</v>
      </c>
      <c r="O25" s="81" t="s">
        <v>83</v>
      </c>
      <c r="P25" s="81" t="s">
        <v>108</v>
      </c>
      <c r="Q25" s="81" t="s">
        <v>109</v>
      </c>
      <c r="R25" s="86" t="s">
        <v>110</v>
      </c>
      <c r="S25" s="86" t="s">
        <v>111</v>
      </c>
      <c r="T25" s="81" t="s">
        <v>112</v>
      </c>
      <c r="U25" s="91" t="s">
        <v>113</v>
      </c>
      <c r="V25" s="81" t="s">
        <v>48</v>
      </c>
    </row>
    <row r="26" spans="1:22" ht="26.25" customHeight="1">
      <c r="A26" s="81"/>
      <c r="B26" s="81"/>
      <c r="C26" s="82"/>
      <c r="D26" s="82"/>
      <c r="E26" s="82"/>
      <c r="F26" s="82"/>
      <c r="G26" s="82"/>
      <c r="H26" s="82"/>
      <c r="I26" s="82"/>
      <c r="J26" s="87"/>
      <c r="K26" s="81"/>
      <c r="L26" s="81"/>
      <c r="M26" s="87"/>
      <c r="N26" s="81"/>
      <c r="O26" s="81"/>
      <c r="P26" s="81"/>
      <c r="Q26" s="81"/>
      <c r="R26" s="87"/>
      <c r="S26" s="87"/>
      <c r="T26" s="82"/>
      <c r="U26" s="88"/>
      <c r="V26" s="81"/>
    </row>
    <row r="27" spans="1:22" ht="19.5" customHeight="1">
      <c r="A27" s="36">
        <v>1</v>
      </c>
      <c r="B27" s="37">
        <v>45017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>
        <f>SUM(C27:U27)</f>
        <v>0</v>
      </c>
    </row>
    <row r="28" spans="1:22" ht="21" customHeight="1">
      <c r="A28" s="39">
        <v>2</v>
      </c>
      <c r="B28" s="37">
        <v>45047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aca="true" t="shared" si="6" ref="V28:V38">SUM(C28:U28)</f>
        <v>0</v>
      </c>
    </row>
    <row r="29" spans="1:22" ht="19.5" customHeight="1">
      <c r="A29" s="36">
        <v>3</v>
      </c>
      <c r="B29" s="37">
        <v>45078</v>
      </c>
      <c r="C29" s="38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>
        <f t="shared" si="6"/>
        <v>0</v>
      </c>
    </row>
    <row r="30" spans="1:22" ht="19.5" customHeight="1">
      <c r="A30" s="39">
        <v>4</v>
      </c>
      <c r="B30" s="37">
        <v>45108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>
        <f t="shared" si="6"/>
        <v>0</v>
      </c>
    </row>
    <row r="31" spans="1:22" ht="19.5" customHeight="1">
      <c r="A31" s="36">
        <v>5</v>
      </c>
      <c r="B31" s="37">
        <v>45139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6"/>
        <v>0</v>
      </c>
    </row>
    <row r="32" spans="1:22" ht="19.5" customHeight="1">
      <c r="A32" s="39">
        <v>6</v>
      </c>
      <c r="B32" s="37">
        <v>45170</v>
      </c>
      <c r="C32" s="38"/>
      <c r="D32" s="38"/>
      <c r="E32" s="38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>
        <f t="shared" si="6"/>
        <v>0</v>
      </c>
    </row>
    <row r="33" spans="1:22" ht="19.5" customHeight="1">
      <c r="A33" s="36">
        <v>7</v>
      </c>
      <c r="B33" s="37">
        <v>45200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>
        <f t="shared" si="6"/>
        <v>0</v>
      </c>
    </row>
    <row r="34" spans="1:22" ht="19.5" customHeight="1">
      <c r="A34" s="39">
        <v>8</v>
      </c>
      <c r="B34" s="37">
        <v>45231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8"/>
      <c r="Q34" s="38"/>
      <c r="R34" s="38"/>
      <c r="S34" s="38"/>
      <c r="T34" s="38"/>
      <c r="U34" s="38"/>
      <c r="V34" s="35">
        <f t="shared" si="6"/>
        <v>0</v>
      </c>
    </row>
    <row r="35" spans="1:22" ht="19.5" customHeight="1">
      <c r="A35" s="36">
        <v>9</v>
      </c>
      <c r="B35" s="37">
        <v>45261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>
        <f t="shared" si="6"/>
        <v>0</v>
      </c>
    </row>
    <row r="36" spans="1:22" ht="19.5" customHeight="1">
      <c r="A36" s="39">
        <v>10</v>
      </c>
      <c r="B36" s="37">
        <v>45292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>
        <f t="shared" si="6"/>
        <v>0</v>
      </c>
    </row>
    <row r="37" spans="1:22" ht="19.5" customHeight="1">
      <c r="A37" s="36">
        <v>11</v>
      </c>
      <c r="B37" s="37">
        <v>45323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8"/>
      <c r="N37" s="38"/>
      <c r="O37" s="38"/>
      <c r="P37" s="38"/>
      <c r="Q37" s="38"/>
      <c r="R37" s="38"/>
      <c r="S37" s="48"/>
      <c r="T37" s="38"/>
      <c r="U37" s="38"/>
      <c r="V37" s="35">
        <f t="shared" si="6"/>
        <v>0</v>
      </c>
    </row>
    <row r="38" spans="1:22" ht="19.5" customHeight="1">
      <c r="A38" s="39">
        <v>12</v>
      </c>
      <c r="B38" s="37">
        <v>45352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>
        <f t="shared" si="6"/>
        <v>0</v>
      </c>
    </row>
    <row r="39" spans="1:22" ht="30" customHeight="1">
      <c r="A39" s="39">
        <v>13</v>
      </c>
      <c r="B39" s="46" t="s">
        <v>49</v>
      </c>
      <c r="C39" s="41">
        <f>SUM(C27:C38)</f>
        <v>0</v>
      </c>
      <c r="D39" s="41">
        <f aca="true" t="shared" si="7" ref="D39:U39">SUM(D27:D38)</f>
        <v>0</v>
      </c>
      <c r="E39" s="41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41">
        <f t="shared" si="7"/>
        <v>0</v>
      </c>
      <c r="L39" s="41">
        <f t="shared" si="7"/>
        <v>0</v>
      </c>
      <c r="M39" s="41">
        <f t="shared" si="7"/>
        <v>0</v>
      </c>
      <c r="N39" s="41">
        <f t="shared" si="7"/>
        <v>0</v>
      </c>
      <c r="O39" s="41">
        <f t="shared" si="7"/>
        <v>0</v>
      </c>
      <c r="P39" s="41">
        <f t="shared" si="7"/>
        <v>0</v>
      </c>
      <c r="Q39" s="41">
        <f t="shared" si="7"/>
        <v>0</v>
      </c>
      <c r="R39" s="41">
        <f t="shared" si="7"/>
        <v>0</v>
      </c>
      <c r="S39" s="41">
        <f t="shared" si="7"/>
        <v>0</v>
      </c>
      <c r="T39" s="41">
        <f t="shared" si="7"/>
        <v>0</v>
      </c>
      <c r="U39" s="41">
        <f t="shared" si="7"/>
        <v>0</v>
      </c>
      <c r="V39" s="41">
        <f>SUM(V27:V38)</f>
        <v>0</v>
      </c>
    </row>
    <row r="40" ht="19.5" customHeight="1"/>
  </sheetData>
  <sheetProtection/>
  <mergeCells count="53">
    <mergeCell ref="T25:T26"/>
    <mergeCell ref="U25:U26"/>
    <mergeCell ref="V25:V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Y7:Y8"/>
    <mergeCell ref="S23:Y23"/>
    <mergeCell ref="S24:Y24"/>
    <mergeCell ref="A25:A26"/>
    <mergeCell ref="B25:B26"/>
    <mergeCell ref="C25:C26"/>
    <mergeCell ref="D25:D26"/>
    <mergeCell ref="E25:E26"/>
    <mergeCell ref="F25:F26"/>
    <mergeCell ref="G25:G26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Y1"/>
    <mergeCell ref="B3:Y3"/>
    <mergeCell ref="D4:Q4"/>
    <mergeCell ref="A6:C6"/>
    <mergeCell ref="A7:A8"/>
    <mergeCell ref="B7:B8"/>
    <mergeCell ref="C7:C8"/>
    <mergeCell ref="D7:D8"/>
    <mergeCell ref="E7:E8"/>
    <mergeCell ref="F7:F8"/>
  </mergeCells>
  <printOptions/>
  <pageMargins left="0" right="0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admin</cp:lastModifiedBy>
  <cp:lastPrinted>2024-01-31T06:30:46Z</cp:lastPrinted>
  <dcterms:created xsi:type="dcterms:W3CDTF">2006-12-19T08:39:35Z</dcterms:created>
  <dcterms:modified xsi:type="dcterms:W3CDTF">2024-02-15T10:21:22Z</dcterms:modified>
  <cp:category/>
  <cp:version/>
  <cp:contentType/>
  <cp:contentStatus/>
</cp:coreProperties>
</file>